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0"/>
  </bookViews>
  <sheets>
    <sheet name="Foglio1" sheetId="1" r:id="rId1"/>
  </sheets>
  <definedNames>
    <definedName name="_xlnm.Print_Area" localSheetId="0">Foglio1!$B$2:$O$32</definedName>
    <definedName name="Print_Area_0" localSheetId="0">Foglio1!$B$12:$E$26</definedName>
    <definedName name="Print_Area_0_0" localSheetId="0">Foglio1!$B$12:$O$31</definedName>
    <definedName name="Print_Area_0_0_0" localSheetId="0">Foglio1!$B$12:$E$26</definedName>
    <definedName name="Print_Area_0_0_0_0" localSheetId="0">Foglio1!$B$12:$O$31</definedName>
    <definedName name="Print_Area_0_0_0_0_0" localSheetId="0">Foglio1!$B$12:$E$26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  <c r="B30" i="1" s="1"/>
  <c r="E25" i="1"/>
  <c r="C25" i="1"/>
  <c r="E23" i="1"/>
  <c r="C23" i="1"/>
  <c r="E21" i="1"/>
  <c r="C21" i="1"/>
  <c r="H19" i="1"/>
  <c r="I18" i="1" s="1"/>
  <c r="E19" i="1"/>
  <c r="C19" i="1"/>
  <c r="J17" i="1"/>
  <c r="J19" i="1" s="1"/>
  <c r="K18" i="1" s="1"/>
  <c r="C17" i="1"/>
  <c r="C16" i="1"/>
  <c r="L17" i="1" l="1"/>
  <c r="N17" i="1" s="1"/>
  <c r="N19" i="1" s="1"/>
  <c r="O18" i="1" s="1"/>
  <c r="L19" i="1" l="1"/>
  <c r="M18" i="1" s="1"/>
</calcChain>
</file>

<file path=xl/comments1.xml><?xml version="1.0" encoding="utf-8"?>
<comments xmlns="http://schemas.openxmlformats.org/spreadsheetml/2006/main">
  <authors>
    <author/>
  </authors>
  <commentList>
    <comment ref="J15" authorId="0">
      <text>
        <r>
          <rPr>
            <sz val="11"/>
            <color rgb="FF000000"/>
            <rFont val="Calibri"/>
            <family val="2"/>
            <charset val="1"/>
          </rPr>
          <t>Punto 29 ) del contenuto della delega</t>
        </r>
      </text>
    </comment>
    <comment ref="C16" authorId="0">
      <text>
        <r>
          <rPr>
            <sz val="11"/>
            <color rgb="FF000000"/>
            <rFont val="Calibri"/>
            <family val="2"/>
            <charset val="1"/>
          </rPr>
          <t>+ 15 GIORNI DALLA DATA DI NOMINA DELEGATO</t>
        </r>
      </text>
    </comment>
    <comment ref="C17" authorId="0">
      <text>
        <r>
          <rPr>
            <sz val="11"/>
            <color rgb="FF000000"/>
            <rFont val="Calibri"/>
            <family val="2"/>
            <charset val="1"/>
          </rPr>
          <t>+ 60 GIORNI DALLA DATA DI NOMINA DELEGATO</t>
        </r>
      </text>
    </comment>
    <comment ref="C19" authorId="0">
      <text>
        <r>
          <rPr>
            <sz val="11"/>
            <color rgb="FF000000"/>
            <rFont val="Calibri"/>
            <family val="2"/>
            <charset val="1"/>
          </rPr>
          <t>+ 90 GIORNI DA AVVISO DI VENDITA</t>
        </r>
      </text>
    </comment>
    <comment ref="E19" authorId="0">
      <text>
        <r>
          <rPr>
            <sz val="11"/>
            <color rgb="FF000000"/>
            <rFont val="Calibri"/>
            <family val="2"/>
            <charset val="1"/>
          </rPr>
          <t>+ 120 GIORNI DA AVVISO DI VENDITA</t>
        </r>
      </text>
    </comment>
    <comment ref="G19" authorId="0">
      <text>
        <r>
          <rPr>
            <sz val="11"/>
            <color rgb="FF000000"/>
            <rFont val="Calibri"/>
            <family val="2"/>
            <charset val="1"/>
          </rPr>
          <t>Riferimento al contenuto dell'”Avviso di vendita” punto 2) lettera c)</t>
        </r>
      </text>
    </comment>
    <comment ref="C21" authorId="0">
      <text>
        <r>
          <rPr>
            <sz val="11"/>
            <color rgb="FF000000"/>
            <rFont val="Calibri"/>
            <family val="2"/>
            <charset val="1"/>
          </rPr>
          <t>+ 60 GIORNI DA PRIMA ASTA</t>
        </r>
      </text>
    </comment>
    <comment ref="E21" authorId="0">
      <text>
        <r>
          <rPr>
            <sz val="11"/>
            <color rgb="FF000000"/>
            <rFont val="Calibri"/>
            <family val="2"/>
            <charset val="1"/>
          </rPr>
          <t>+ 90 GIORNI DA PRIMA ASTA</t>
        </r>
      </text>
    </comment>
    <comment ref="C23" authorId="0">
      <text>
        <r>
          <rPr>
            <sz val="11"/>
            <color rgb="FF000000"/>
            <rFont val="Calibri"/>
            <family val="2"/>
            <charset val="1"/>
          </rPr>
          <t>+ 60 GIORNI DA SECONDA ASTA</t>
        </r>
      </text>
    </comment>
    <comment ref="E23" authorId="0">
      <text>
        <r>
          <rPr>
            <sz val="11"/>
            <color rgb="FF000000"/>
            <rFont val="Calibri"/>
            <family val="2"/>
            <charset val="1"/>
          </rPr>
          <t>+ 90 GIORNI DA SECONDA ASTA</t>
        </r>
      </text>
    </comment>
    <comment ref="E24" authorId="0">
      <text>
        <r>
          <rPr>
            <sz val="11"/>
            <color rgb="FF000000"/>
            <rFont val="Calibri"/>
            <family val="2"/>
            <charset val="1"/>
          </rPr>
          <t>utente:
+ 90 DA PRIMA ASTA</t>
        </r>
      </text>
    </comment>
    <comment ref="C25" authorId="0">
      <text>
        <r>
          <rPr>
            <sz val="11"/>
            <color rgb="FF000000"/>
            <rFont val="Calibri"/>
            <family val="2"/>
            <charset val="1"/>
          </rPr>
          <t>+ 60 GIORNI DA TERZA ASTA</t>
        </r>
      </text>
    </comment>
    <comment ref="E25" authorId="0">
      <text>
        <r>
          <rPr>
            <sz val="11"/>
            <color rgb="FF000000"/>
            <rFont val="Calibri"/>
            <family val="2"/>
            <charset val="1"/>
          </rPr>
          <t>+ 90 GIORNI DA TERZA ASTA</t>
        </r>
      </text>
    </comment>
  </commentList>
</comments>
</file>

<file path=xl/sharedStrings.xml><?xml version="1.0" encoding="utf-8"?>
<sst xmlns="http://schemas.openxmlformats.org/spreadsheetml/2006/main" count="46" uniqueCount="42">
  <si>
    <t>Utility per gli adempimenti dei delegati alla vendita</t>
  </si>
  <si>
    <t>a cura della</t>
  </si>
  <si>
    <t>Commissione Esecuzioni Mobiliari ed Immobiliari</t>
  </si>
  <si>
    <t>PROCEDURA R.G.E.</t>
  </si>
  <si>
    <t>GIUDICE DELL'ESECUZIONE DOTT.</t>
  </si>
  <si>
    <t>ROSSI</t>
  </si>
  <si>
    <t>TABELLA ADEMPIMENTI</t>
  </si>
  <si>
    <t>TABELLA IMPORTI</t>
  </si>
  <si>
    <t>DATA NOMINA DELEGATO</t>
  </si>
  <si>
    <t>RIDUZIONE DEL 20% in caso di aste successive</t>
  </si>
  <si>
    <t>TERMINE RELAZIONE FINALE CUSTODIA</t>
  </si>
  <si>
    <t>PRIMA ASTA</t>
  </si>
  <si>
    <t>SECONDA ASTA</t>
  </si>
  <si>
    <t>TERZA ASTA</t>
  </si>
  <si>
    <t>QUARTA ASTA</t>
  </si>
  <si>
    <t>PREZZO BASE D'ASTA</t>
  </si>
  <si>
    <t>PREZZO OFFERTO IN BUSTA</t>
  </si>
  <si>
    <t>PRIMA ASTA - da eseguire tra il</t>
  </si>
  <si>
    <t>OFFERTA MINIMA A PENA D'INEFFICACIA</t>
  </si>
  <si>
    <t>DATA EFFETTIVA PRIMA ASTA</t>
  </si>
  <si>
    <t>SECONDA ASTA - da eseguire tra il</t>
  </si>
  <si>
    <t>DATA EFFETTIVA SECONDA ASTA</t>
  </si>
  <si>
    <t>TERZA ASTA - da eseguire tra il</t>
  </si>
  <si>
    <t>DATA EFFETTIVA TERZA ASTA</t>
  </si>
  <si>
    <t>NOTA BENE</t>
  </si>
  <si>
    <t>QUARTA ASTA - da eseguire tra il</t>
  </si>
  <si>
    <t>L'aggiudicazione sarà valida A MENO CHE il prezzo offerto sia inferiore a</t>
  </si>
  <si>
    <t>DATA EFFETTIVA QUARTA ASTA</t>
  </si>
  <si>
    <t>quello stabilito nell’avviso di vendita o vi siano istanze di assegnazione</t>
  </si>
  <si>
    <t>IN QUESTO CASO RIMETTERE GLI ATTI AL GIUDICE</t>
  </si>
  <si>
    <t>MESI DALLA DATA DELLA NOMINA ALLA QUARTA ASTA</t>
  </si>
  <si>
    <t>LEGENDA</t>
  </si>
  <si>
    <t>=</t>
  </si>
  <si>
    <t>CAMPO DA COMPILARE</t>
  </si>
  <si>
    <t>FORMATO DATA</t>
  </si>
  <si>
    <t>GG/MM/AAAA</t>
  </si>
  <si>
    <t>Attenzione: La presente utility, edita dalla Commissione Esecuzioni Mobiliari ed Immobiliari dell'Ordine dei Dottori Commercialisti ed Esperti Contabili di Roma, è distribuita a titolo gratuito. Gli ausiliari che intendono utilizzarla, sono tenuti a verificare i risultati ottenuti con l'utilizzo della stessa, poiché sia l'Ordine che gli autori non assumono alcuna responsabilità per i dati calcolati</t>
  </si>
  <si>
    <t>9999/2015</t>
  </si>
  <si>
    <t>AVVISO DI VENDITA     ENTRO IL</t>
  </si>
  <si>
    <t>AVVISO DI VENDITA    EFFETTUATO IL</t>
  </si>
  <si>
    <t>ed il</t>
  </si>
  <si>
    <t>MISURA MINIMA DELL'AUMENTO  (RIALZO)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</si>
</sst>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6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i/>
      <sz val="11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C00"/>
      </patternFill>
    </fill>
    <fill>
      <patternFill patternType="solid">
        <fgColor rgb="FFFFCC00"/>
        <bgColor rgb="FFFFC000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vertical="center"/>
    </xf>
    <xf numFmtId="14" fontId="2" fillId="2" borderId="5" xfId="0" applyNumberFormat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>
      <alignment vertical="center"/>
    </xf>
    <xf numFmtId="14" fontId="2" fillId="3" borderId="5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4" fontId="2" fillId="0" borderId="5" xfId="0" applyNumberFormat="1" applyFont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4" fontId="0" fillId="0" borderId="5" xfId="0" applyNumberFormat="1" applyBorder="1" applyAlignment="1">
      <alignment vertical="center"/>
    </xf>
    <xf numFmtId="14" fontId="0" fillId="2" borderId="5" xfId="0" applyNumberFormat="1" applyFill="1" applyBorder="1" applyAlignment="1" applyProtection="1">
      <alignment vertical="center"/>
      <protection locked="0"/>
    </xf>
    <xf numFmtId="4" fontId="3" fillId="0" borderId="5" xfId="0" applyNumberFormat="1" applyFont="1" applyBorder="1" applyAlignment="1">
      <alignment horizontal="center" vertical="center"/>
    </xf>
    <xf numFmtId="0" fontId="0" fillId="3" borderId="5" xfId="0" applyFont="1" applyFill="1" applyBorder="1" applyAlignment="1">
      <alignment horizontal="right" vertical="center"/>
    </xf>
    <xf numFmtId="14" fontId="2" fillId="3" borderId="5" xfId="0" applyNumberFormat="1" applyFont="1" applyFill="1" applyBorder="1" applyAlignment="1" applyProtection="1">
      <alignment vertical="center"/>
    </xf>
    <xf numFmtId="4" fontId="2" fillId="4" borderId="5" xfId="0" applyNumberFormat="1" applyFont="1" applyFill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14" fontId="2" fillId="2" borderId="6" xfId="0" applyNumberFormat="1" applyFont="1" applyFill="1" applyBorder="1" applyAlignment="1" applyProtection="1">
      <alignment vertical="center"/>
      <protection locked="0"/>
    </xf>
    <xf numFmtId="0" fontId="0" fillId="4" borderId="5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5" xfId="0" applyFont="1" applyFill="1" applyBorder="1" applyAlignment="1">
      <alignment vertical="center" shrinkToFit="1"/>
    </xf>
    <xf numFmtId="1" fontId="2" fillId="3" borderId="5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/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Border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shrinkToFit="1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6" fillId="0" borderId="0" xfId="0" applyFont="1" applyProtection="1"/>
    <xf numFmtId="0" fontId="0" fillId="3" borderId="5" xfId="0" applyFill="1" applyBorder="1" applyAlignment="1">
      <alignment horizontal="center" vertical="center"/>
    </xf>
    <xf numFmtId="0" fontId="5" fillId="0" borderId="0" xfId="0" applyFont="1" applyAlignment="1" applyProtection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0" fillId="4" borderId="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38883</xdr:colOff>
      <xdr:row>1</xdr:row>
      <xdr:rowOff>62280</xdr:rowOff>
    </xdr:from>
    <xdr:to>
      <xdr:col>2</xdr:col>
      <xdr:colOff>554228</xdr:colOff>
      <xdr:row>4</xdr:row>
      <xdr:rowOff>282780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xfrm>
          <a:off x="646102" y="252780"/>
          <a:ext cx="3456189" cy="79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8</xdr:col>
      <xdr:colOff>647700</xdr:colOff>
      <xdr:row>35</xdr:row>
      <xdr:rowOff>161925</xdr:rowOff>
    </xdr:to>
    <xdr:sp macro="" textlink="">
      <xdr:nvSpPr>
        <xdr:cNvPr id="1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647700</xdr:colOff>
      <xdr:row>35</xdr:row>
      <xdr:rowOff>161925</xdr:rowOff>
    </xdr:to>
    <xdr:sp macro="" textlink="">
      <xdr:nvSpPr>
        <xdr:cNvPr id="10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647700</xdr:colOff>
      <xdr:row>35</xdr:row>
      <xdr:rowOff>161925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647700</xdr:colOff>
      <xdr:row>35</xdr:row>
      <xdr:rowOff>161925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647700</xdr:colOff>
      <xdr:row>35</xdr:row>
      <xdr:rowOff>161925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647700</xdr:colOff>
      <xdr:row>35</xdr:row>
      <xdr:rowOff>161925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647700</xdr:colOff>
      <xdr:row>35</xdr:row>
      <xdr:rowOff>161925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647700</xdr:colOff>
      <xdr:row>35</xdr:row>
      <xdr:rowOff>161925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647700</xdr:colOff>
      <xdr:row>35</xdr:row>
      <xdr:rowOff>161925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647700</xdr:colOff>
      <xdr:row>35</xdr:row>
      <xdr:rowOff>161925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647700</xdr:colOff>
      <xdr:row>35</xdr:row>
      <xdr:rowOff>161925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647700</xdr:colOff>
      <xdr:row>35</xdr:row>
      <xdr:rowOff>161925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647700</xdr:colOff>
      <xdr:row>35</xdr:row>
      <xdr:rowOff>161925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40820</xdr:colOff>
      <xdr:row>7</xdr:row>
      <xdr:rowOff>149087</xdr:rowOff>
    </xdr:from>
    <xdr:to>
      <xdr:col>14</xdr:col>
      <xdr:colOff>717409</xdr:colOff>
      <xdr:row>7</xdr:row>
      <xdr:rowOff>149679</xdr:rowOff>
    </xdr:to>
    <xdr:cxnSp macro="">
      <xdr:nvCxnSpPr>
        <xdr:cNvPr id="11" name="Connettore 1 10"/>
        <xdr:cNvCxnSpPr/>
      </xdr:nvCxnSpPr>
      <xdr:spPr>
        <a:xfrm flipV="1">
          <a:off x="645938" y="1751528"/>
          <a:ext cx="14796000" cy="59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showGridLines="0" tabSelected="1" topLeftCell="B1" zoomScale="85" zoomScaleNormal="85" workbookViewId="0">
      <selection activeCell="C11" sqref="C11"/>
    </sheetView>
  </sheetViews>
  <sheetFormatPr defaultRowHeight="15" x14ac:dyDescent="0.25"/>
  <cols>
    <col min="2" max="2" width="44.140625"/>
    <col min="3" max="3" width="13.7109375"/>
    <col min="4" max="4" width="6.140625" style="1"/>
    <col min="5" max="5" width="11.7109375"/>
    <col min="6" max="6" width="8.42578125"/>
    <col min="7" max="7" width="38.42578125"/>
    <col min="8" max="8" width="14.85546875" bestFit="1" customWidth="1"/>
    <col min="9" max="9" width="10.85546875"/>
    <col min="10" max="10" width="13.140625"/>
    <col min="11" max="11" width="11.140625"/>
    <col min="12" max="12" width="13.5703125" bestFit="1" customWidth="1"/>
    <col min="13" max="13" width="11.140625"/>
    <col min="14" max="14" width="14.28515625" bestFit="1" customWidth="1"/>
    <col min="15" max="15" width="11.140625"/>
    <col min="16" max="1026" width="8.42578125"/>
  </cols>
  <sheetData>
    <row r="1" spans="2:15" s="46" customFormat="1" x14ac:dyDescent="0.25">
      <c r="D1" s="47"/>
    </row>
    <row r="2" spans="2:15" s="46" customFormat="1" x14ac:dyDescent="0.25">
      <c r="D2" s="47"/>
    </row>
    <row r="3" spans="2:15" s="46" customFormat="1" x14ac:dyDescent="0.25">
      <c r="D3" s="47"/>
    </row>
    <row r="4" spans="2:15" s="46" customFormat="1" x14ac:dyDescent="0.25">
      <c r="D4" s="47"/>
    </row>
    <row r="5" spans="2:15" s="46" customFormat="1" ht="33.75" x14ac:dyDescent="0.5">
      <c r="D5" s="47"/>
      <c r="F5" s="57" t="s">
        <v>0</v>
      </c>
      <c r="G5" s="57"/>
      <c r="H5" s="57"/>
      <c r="I5" s="57"/>
      <c r="J5" s="57"/>
      <c r="K5" s="57"/>
      <c r="L5" s="57"/>
      <c r="M5" s="57"/>
    </row>
    <row r="6" spans="2:15" s="46" customFormat="1" x14ac:dyDescent="0.25">
      <c r="B6" s="52" t="s">
        <v>1</v>
      </c>
      <c r="C6" s="54"/>
      <c r="D6" s="47"/>
    </row>
    <row r="7" spans="2:15" s="46" customFormat="1" ht="18.75" x14ac:dyDescent="0.3">
      <c r="B7" s="53" t="s">
        <v>2</v>
      </c>
      <c r="C7" s="54"/>
      <c r="D7" s="47"/>
    </row>
    <row r="8" spans="2:15" s="46" customFormat="1" x14ac:dyDescent="0.25">
      <c r="C8" s="52"/>
      <c r="D8" s="51"/>
      <c r="E8" s="50"/>
    </row>
    <row r="9" spans="2:15" s="46" customFormat="1" ht="18.75" x14ac:dyDescent="0.3">
      <c r="C9" s="53"/>
      <c r="D9" s="51"/>
      <c r="E9" s="50"/>
    </row>
    <row r="10" spans="2:15" s="46" customFormat="1" x14ac:dyDescent="0.25">
      <c r="B10" s="55"/>
    </row>
    <row r="11" spans="2:15" ht="18.75" x14ac:dyDescent="0.25">
      <c r="B11" s="2" t="s">
        <v>3</v>
      </c>
      <c r="C11" s="3" t="s">
        <v>37</v>
      </c>
      <c r="D11" s="4"/>
      <c r="E11" s="4"/>
      <c r="G11" s="5" t="s">
        <v>4</v>
      </c>
      <c r="H11" s="6"/>
      <c r="I11" s="62" t="s">
        <v>5</v>
      </c>
      <c r="J11" s="62"/>
      <c r="K11" s="62"/>
      <c r="L11" s="62"/>
      <c r="M11" s="62"/>
      <c r="N11" s="62"/>
      <c r="O11" s="62"/>
    </row>
    <row r="12" spans="2:15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20.100000000000001" customHeight="1" x14ac:dyDescent="0.25">
      <c r="B13" s="63" t="s">
        <v>6</v>
      </c>
      <c r="C13" s="63"/>
      <c r="D13" s="63"/>
      <c r="E13" s="63"/>
      <c r="F13" s="4"/>
      <c r="G13" s="63" t="s">
        <v>7</v>
      </c>
      <c r="H13" s="63"/>
      <c r="I13" s="63"/>
      <c r="J13" s="63"/>
      <c r="K13" s="63"/>
      <c r="L13" s="63"/>
      <c r="M13" s="63"/>
      <c r="N13" s="63"/>
      <c r="O13" s="63"/>
    </row>
    <row r="14" spans="2:15" ht="20.100000000000001" customHeight="1" x14ac:dyDescent="0.25">
      <c r="B14" s="4"/>
      <c r="C14" s="4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20.100000000000001" customHeight="1" x14ac:dyDescent="0.25">
      <c r="B15" s="8" t="s">
        <v>8</v>
      </c>
      <c r="C15" s="9">
        <v>42278</v>
      </c>
      <c r="D15" s="4"/>
      <c r="E15" s="4"/>
      <c r="F15" s="4"/>
      <c r="G15" s="4"/>
      <c r="H15" s="4"/>
      <c r="I15" s="4"/>
      <c r="J15" s="64" t="s">
        <v>9</v>
      </c>
      <c r="K15" s="64"/>
      <c r="L15" s="64"/>
      <c r="M15" s="64"/>
      <c r="N15" s="64"/>
      <c r="O15" s="4"/>
    </row>
    <row r="16" spans="2:15" ht="20.100000000000001" customHeight="1" x14ac:dyDescent="0.25">
      <c r="B16" s="10" t="s">
        <v>10</v>
      </c>
      <c r="C16" s="11">
        <f>IF(C15=0, " ",C15+15)</f>
        <v>42293</v>
      </c>
      <c r="D16" s="12"/>
      <c r="E16" s="4"/>
      <c r="F16" s="4"/>
      <c r="G16" s="4"/>
      <c r="H16" s="13" t="s">
        <v>11</v>
      </c>
      <c r="I16" s="13"/>
      <c r="J16" s="14" t="s">
        <v>12</v>
      </c>
      <c r="K16" s="14"/>
      <c r="L16" s="14" t="s">
        <v>13</v>
      </c>
      <c r="M16" s="14"/>
      <c r="N16" s="14" t="s">
        <v>14</v>
      </c>
      <c r="O16" s="4"/>
    </row>
    <row r="17" spans="2:15" ht="20.100000000000001" customHeight="1" x14ac:dyDescent="0.25">
      <c r="B17" s="10" t="s">
        <v>38</v>
      </c>
      <c r="C17" s="11">
        <f>IF($C$15=0, " ",$C$15+60)</f>
        <v>42338</v>
      </c>
      <c r="D17" s="4"/>
      <c r="E17" s="4"/>
      <c r="F17" s="4"/>
      <c r="G17" s="48" t="s">
        <v>15</v>
      </c>
      <c r="H17" s="15">
        <v>100000</v>
      </c>
      <c r="I17" s="16"/>
      <c r="J17" s="17">
        <f>H17*(1-0.2)</f>
        <v>80000</v>
      </c>
      <c r="K17" s="18"/>
      <c r="L17" s="17">
        <f>J17*(1-0.2)</f>
        <v>64000</v>
      </c>
      <c r="M17" s="18"/>
      <c r="N17" s="17">
        <f>L17*(1-0.2)</f>
        <v>51200</v>
      </c>
      <c r="O17" s="4"/>
    </row>
    <row r="18" spans="2:15" ht="20.100000000000001" customHeight="1" x14ac:dyDescent="0.25">
      <c r="B18" s="8" t="s">
        <v>39</v>
      </c>
      <c r="C18" s="19">
        <v>42313</v>
      </c>
      <c r="D18" s="4"/>
      <c r="E18" s="4"/>
      <c r="F18" s="4"/>
      <c r="G18" s="48" t="s">
        <v>16</v>
      </c>
      <c r="H18" s="15">
        <v>70000</v>
      </c>
      <c r="I18" s="20" t="str">
        <f>IF(H18&lt;H19, "INEFFICACE", "OK")</f>
        <v>INEFFICACE</v>
      </c>
      <c r="J18" s="15">
        <v>0</v>
      </c>
      <c r="K18" s="20" t="str">
        <f>IF(J18&lt;J19, "INEFFICACE", "OK")</f>
        <v>INEFFICACE</v>
      </c>
      <c r="L18" s="15">
        <v>0</v>
      </c>
      <c r="M18" s="20" t="str">
        <f>IF(L18&lt;L19, "INEFFICACE", "OK")</f>
        <v>INEFFICACE</v>
      </c>
      <c r="N18" s="15">
        <v>0</v>
      </c>
      <c r="O18" s="20" t="str">
        <f>IF(N18&lt;N19, "INEFFICACE", "OK")</f>
        <v>INEFFICACE</v>
      </c>
    </row>
    <row r="19" spans="2:15" ht="24" customHeight="1" x14ac:dyDescent="0.25">
      <c r="B19" s="21" t="s">
        <v>17</v>
      </c>
      <c r="C19" s="22">
        <f>IF(C18=0, " ",$C$18+90)</f>
        <v>42403</v>
      </c>
      <c r="D19" s="56" t="s">
        <v>40</v>
      </c>
      <c r="E19" s="22">
        <f>IF(C18=0, " ",$C$18+120)</f>
        <v>42433</v>
      </c>
      <c r="F19" s="4"/>
      <c r="G19" s="49" t="s">
        <v>18</v>
      </c>
      <c r="H19" s="23">
        <f>H17*0.75</f>
        <v>75000</v>
      </c>
      <c r="I19" s="16"/>
      <c r="J19" s="23">
        <f>J17*0.75</f>
        <v>60000</v>
      </c>
      <c r="K19" s="16"/>
      <c r="L19" s="23">
        <f>L17*0.75</f>
        <v>48000</v>
      </c>
      <c r="M19" s="16"/>
      <c r="N19" s="23">
        <f>N17*0.75</f>
        <v>38400</v>
      </c>
      <c r="O19" s="24"/>
    </row>
    <row r="20" spans="2:15" ht="24" customHeight="1" x14ac:dyDescent="0.25">
      <c r="B20" s="8" t="s">
        <v>19</v>
      </c>
      <c r="C20" s="25">
        <v>42424</v>
      </c>
      <c r="D20" s="4"/>
      <c r="E20" s="4"/>
      <c r="F20" s="4"/>
      <c r="G20" s="48" t="s">
        <v>41</v>
      </c>
      <c r="H20" s="15">
        <v>1000</v>
      </c>
      <c r="I20" s="16"/>
      <c r="J20" s="15">
        <v>2000</v>
      </c>
      <c r="K20" s="16"/>
      <c r="L20" s="15">
        <v>2000</v>
      </c>
      <c r="M20" s="16"/>
      <c r="N20" s="15">
        <v>2000</v>
      </c>
      <c r="O20" s="4"/>
    </row>
    <row r="21" spans="2:15" ht="24" customHeight="1" x14ac:dyDescent="0.25">
      <c r="B21" s="26" t="s">
        <v>20</v>
      </c>
      <c r="C21" s="22">
        <f>IF(C20=0, " ",C20+60)</f>
        <v>42484</v>
      </c>
      <c r="D21" s="56" t="s">
        <v>40</v>
      </c>
      <c r="E21" s="22">
        <f>IF(C20=0, " ",C20+90)</f>
        <v>42514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24" customHeight="1" x14ac:dyDescent="0.25">
      <c r="B22" s="8" t="s">
        <v>21</v>
      </c>
      <c r="C22" s="25">
        <v>42514</v>
      </c>
      <c r="D22" s="27"/>
      <c r="E22" s="28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24" customHeight="1" x14ac:dyDescent="0.25">
      <c r="B23" s="26" t="s">
        <v>22</v>
      </c>
      <c r="C23" s="22">
        <f>IF(C22=0, " ",C22+60)</f>
        <v>42574</v>
      </c>
      <c r="D23" s="56" t="s">
        <v>40</v>
      </c>
      <c r="E23" s="22">
        <f>IF(C22=0, " ",C22+90)</f>
        <v>42604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24" customHeight="1" x14ac:dyDescent="0.25">
      <c r="B24" s="8" t="s">
        <v>23</v>
      </c>
      <c r="C24" s="9">
        <v>42604</v>
      </c>
      <c r="D24" s="27"/>
      <c r="E24" s="28"/>
      <c r="F24" s="4"/>
      <c r="G24" s="65" t="s">
        <v>24</v>
      </c>
      <c r="H24" s="65"/>
      <c r="I24" s="65"/>
      <c r="J24" s="65"/>
      <c r="K24" s="4"/>
      <c r="L24" s="4"/>
      <c r="M24" s="4"/>
      <c r="N24" s="4"/>
      <c r="O24" s="4"/>
    </row>
    <row r="25" spans="2:15" ht="24" customHeight="1" x14ac:dyDescent="0.25">
      <c r="B25" s="26" t="s">
        <v>25</v>
      </c>
      <c r="C25" s="22">
        <f>IF(C24=0, " ",C24+60)</f>
        <v>42664</v>
      </c>
      <c r="D25" s="56" t="s">
        <v>40</v>
      </c>
      <c r="E25" s="22">
        <f>IF(C24=0, " ",C24+90)</f>
        <v>42694</v>
      </c>
      <c r="F25" s="4"/>
      <c r="G25" s="29" t="s">
        <v>26</v>
      </c>
      <c r="H25" s="30"/>
      <c r="I25" s="30"/>
      <c r="J25" s="31"/>
      <c r="K25" s="4"/>
      <c r="L25" s="4"/>
      <c r="M25" s="4"/>
      <c r="N25" s="4"/>
      <c r="O25" s="4"/>
    </row>
    <row r="26" spans="2:15" ht="24" customHeight="1" x14ac:dyDescent="0.25">
      <c r="B26" s="8" t="s">
        <v>27</v>
      </c>
      <c r="C26" s="25">
        <v>42694</v>
      </c>
      <c r="D26" s="7"/>
      <c r="E26" s="4"/>
      <c r="F26" s="4"/>
      <c r="G26" s="32" t="s">
        <v>28</v>
      </c>
      <c r="H26" s="33"/>
      <c r="I26" s="33"/>
      <c r="J26" s="34"/>
      <c r="K26" s="4"/>
      <c r="L26" s="4"/>
      <c r="M26" s="4"/>
      <c r="N26" s="4"/>
      <c r="O26" s="4"/>
    </row>
    <row r="27" spans="2:15" ht="24" customHeight="1" x14ac:dyDescent="0.25">
      <c r="B27" s="4"/>
      <c r="C27" s="4"/>
      <c r="D27" s="7"/>
      <c r="E27" s="4"/>
      <c r="F27" s="4"/>
      <c r="G27" s="58" t="s">
        <v>29</v>
      </c>
      <c r="H27" s="58"/>
      <c r="I27" s="58"/>
      <c r="J27" s="58"/>
      <c r="K27" s="4"/>
      <c r="L27" s="4"/>
      <c r="M27" s="4"/>
      <c r="N27" s="4"/>
      <c r="O27" s="4"/>
    </row>
    <row r="28" spans="2:15" ht="24" customHeight="1" x14ac:dyDescent="0.25">
      <c r="B28" s="35" t="s">
        <v>30</v>
      </c>
      <c r="C28" s="36">
        <f>ROUND((C26-C15)/30,0)</f>
        <v>14</v>
      </c>
      <c r="D28" s="7"/>
      <c r="E28" s="4"/>
      <c r="F28" s="4"/>
      <c r="K28" s="4"/>
      <c r="L28" s="4"/>
      <c r="M28" s="4"/>
      <c r="N28" s="4"/>
      <c r="O28" s="4"/>
    </row>
    <row r="29" spans="2:15" ht="24" customHeight="1" x14ac:dyDescent="0.25">
      <c r="D29"/>
      <c r="F29" s="4"/>
      <c r="G29" s="59" t="s">
        <v>31</v>
      </c>
      <c r="H29" s="37"/>
      <c r="I29" s="38"/>
      <c r="J29" s="39" t="s">
        <v>32</v>
      </c>
      <c r="K29" s="40" t="s">
        <v>33</v>
      </c>
      <c r="L29" s="41"/>
      <c r="M29" s="4"/>
      <c r="N29" s="4"/>
      <c r="O29" s="4"/>
    </row>
    <row r="30" spans="2:15" ht="24" customHeight="1" x14ac:dyDescent="0.25">
      <c r="B30" s="42" t="str">
        <f>IF(C28&gt;24,"ERRORE RIMODULARE DATE ASTE","MODULAZIONE DATA ASTA OK")</f>
        <v>MODULAZIONE DATA ASTA OK</v>
      </c>
      <c r="D30"/>
      <c r="G30" s="59"/>
      <c r="H30" s="60" t="s">
        <v>34</v>
      </c>
      <c r="I30" s="60"/>
      <c r="J30" s="43" t="s">
        <v>32</v>
      </c>
      <c r="K30" s="44" t="s">
        <v>35</v>
      </c>
      <c r="L30" s="45"/>
    </row>
    <row r="32" spans="2:15" ht="93.75" customHeight="1" x14ac:dyDescent="0.25">
      <c r="B32" s="61" t="s">
        <v>36</v>
      </c>
      <c r="C32" s="61"/>
      <c r="D32" s="61"/>
      <c r="E32" s="61"/>
    </row>
  </sheetData>
  <sheetProtection password="E805" sheet="1" objects="1" scenarios="1" selectLockedCells="1"/>
  <mergeCells count="10">
    <mergeCell ref="F5:M5"/>
    <mergeCell ref="G27:J27"/>
    <mergeCell ref="G29:G30"/>
    <mergeCell ref="H30:I30"/>
    <mergeCell ref="B32:E32"/>
    <mergeCell ref="I11:O11"/>
    <mergeCell ref="B13:E13"/>
    <mergeCell ref="G13:O13"/>
    <mergeCell ref="J15:N15"/>
    <mergeCell ref="G24:J24"/>
  </mergeCells>
  <conditionalFormatting sqref="C28">
    <cfRule type="expression" priority="2">
      <formula>#REF!=1</formula>
    </cfRule>
  </conditionalFormatting>
  <conditionalFormatting sqref="B30">
    <cfRule type="expression" priority="3">
      <formula>$B$227="MODULAZIONE DATA ASTA OK"</formula>
    </cfRule>
  </conditionalFormatting>
  <pageMargins left="0.70833333333333304" right="0.70833333333333304" top="0.74791666666666701" bottom="0.74791666666666701" header="0.51180555555555496" footer="0.51180555555555496"/>
  <pageSetup paperSize="9" scale="61" firstPageNumber="0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Foglio1</vt:lpstr>
      <vt:lpstr>Foglio1!Area_stampa</vt:lpstr>
      <vt:lpstr>Foglio1!Print_Area_0</vt:lpstr>
      <vt:lpstr>Foglio1!Print_Area_0_0</vt:lpstr>
      <vt:lpstr>Foglio1!Print_Area_0_0_0</vt:lpstr>
      <vt:lpstr>Foglio1!Print_Area_0_0_0_0</vt:lpstr>
      <vt:lpstr>Foglio1!Print_Area_0_0_0_0_0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Chiara CM. Mazzulli</cp:lastModifiedBy>
  <cp:revision>10</cp:revision>
  <cp:lastPrinted>2015-11-05T17:16:36Z</cp:lastPrinted>
  <dcterms:created xsi:type="dcterms:W3CDTF">2015-10-29T10:25:05Z</dcterms:created>
  <dcterms:modified xsi:type="dcterms:W3CDTF">2015-11-06T11:44:52Z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